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9 EYLÜL\"/>
    </mc:Choice>
  </mc:AlternateContent>
  <xr:revisionPtr revIDLastSave="0" documentId="13_ncr:1_{333E7163-0F7B-4B12-A5C7-7B86FDA44FB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<sst xmlns="http://schemas.openxmlformats.org/spreadsheetml/2006/main" count="55" uniqueCount="44">
  <si>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</si>
  <si>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</si>
  <si>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</si>
  <si>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</si>
  <si>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</si>
  <si>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</si>
  <si>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</si>
  <si>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</si>
  <si>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</si>
  <si>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</si>
  <si>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</si>
  <si>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</si>
  <si>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</si>
  <si>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</si>
  <si>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</si>
  <si>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</si>
  <si>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</si>
  <si>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</si>
  <si>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</si>
  <si>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</si>
  <si>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</si>
  <si>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</si>
  <si>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</si>
  <si>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</si>
  <si>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</si>
  <si>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</si>
  <si>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</si>
  <si>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</si>
  <si>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</si>
  <si>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</si>
  <si>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</si>
  <si>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</si>
  <si>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</si>
  <si>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</si>
  <si>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</si>
  <si>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</si>
  <si>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SAĞLAM METAL</t>
  </si>
  <si>
    <t>DOĞAN METAL</t>
  </si>
  <si>
    <t>FER DEM METAL</t>
  </si>
  <si>
    <t>BİLKAR PROFİL</t>
  </si>
  <si>
    <t>ŞAVLI DEMİR</t>
  </si>
  <si>
    <t>12,09,2022</t>
  </si>
  <si>
    <t>YASİN GÜFER</t>
  </si>
  <si>
    <t>DOĞU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</si>
</sst>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7" sqref="G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42</v>
      </c>
      <c r="C2" s="47"/>
      <c r="D2" s="2" t="s">
        <v>2</v>
      </c>
      <c r="E2" s="48" t="s">
        <v>43</v>
      </c>
      <c r="F2" s="48"/>
      <c r="G2" s="48"/>
      <c r="H2" s="48"/>
      <c r="I2" s="48"/>
      <c r="J2" s="48"/>
      <c r="K2" s="3" t="s">
        <v>3</v>
      </c>
      <c r="L2" s="4">
        <f ca="1">TODAY()</f>
        <v>44816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41</v>
      </c>
      <c r="D5" s="11"/>
      <c r="E5" s="12">
        <v>34200</v>
      </c>
      <c r="F5" s="1"/>
      <c r="G5" s="13" t="str">
        <f t="shared" ref="G5:G6" si="0">IF(A5="","",(A5))</f>
        <v>SAĞLAM METAL</v>
      </c>
      <c r="H5" s="12"/>
      <c r="I5" s="12">
        <v>34200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41</v>
      </c>
      <c r="D6" s="11"/>
      <c r="E6" s="12">
        <v>21100</v>
      </c>
      <c r="F6" s="1"/>
      <c r="G6" s="13" t="str">
        <f t="shared" si="0"/>
        <v>DOĞAN METAL</v>
      </c>
      <c r="H6" s="12"/>
      <c r="I6" s="12"/>
      <c r="J6" s="12"/>
      <c r="K6" s="12">
        <f t="shared" ref="K6:K19" si="1">IF(G6="","",SUM(E6-H6-I6-J6))</f>
        <v>21100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41</v>
      </c>
      <c r="D7" s="11"/>
      <c r="E7" s="12">
        <v>9700</v>
      </c>
      <c r="F7" s="1"/>
      <c r="G7" s="13" t="str">
        <f>IF(A7="","",(A7))</f>
        <v>FER DEM METAL</v>
      </c>
      <c r="H7" s="12"/>
      <c r="I7" s="12"/>
      <c r="J7" s="12"/>
      <c r="K7" s="12">
        <f t="shared" si="1"/>
        <v>9700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39</v>
      </c>
      <c r="B8" s="40"/>
      <c r="C8" s="10" t="s">
        <v>41</v>
      </c>
      <c r="D8" s="11"/>
      <c r="E8" s="12">
        <v>26173.14</v>
      </c>
      <c r="F8" s="1"/>
      <c r="G8" s="13" t="str">
        <f t="shared" ref="G8:G19" si="2">IF(A8="","",(A8))</f>
        <v>BİLKAR PROFİL</v>
      </c>
      <c r="H8" s="12"/>
      <c r="I8" s="12">
        <v>8000</v>
      </c>
      <c r="J8" s="12"/>
      <c r="K8" s="12">
        <f t="shared" si="1"/>
        <v>18173.14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 t="s">
        <v>40</v>
      </c>
      <c r="B9" s="40"/>
      <c r="C9" s="10" t="s">
        <v>41</v>
      </c>
      <c r="D9" s="11"/>
      <c r="E9" s="12">
        <v>45952.5</v>
      </c>
      <c r="F9" s="1"/>
      <c r="G9" s="13" t="str">
        <f t="shared" si="2"/>
        <v>ŞAVLI DEMİR</v>
      </c>
      <c r="H9" s="12">
        <v>45000</v>
      </c>
      <c r="I9" s="12"/>
      <c r="J9" s="12"/>
      <c r="K9" s="12">
        <f t="shared" si="1"/>
        <v>952.5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4000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137125.64000000001</v>
      </c>
      <c r="F22" s="1"/>
      <c r="G22" s="17" t="s">
        <v>17</v>
      </c>
      <c r="H22" s="18">
        <f>SUM(H5:H21)</f>
        <v>49000</v>
      </c>
      <c r="I22" s="18">
        <f>SUM(I5:I21)</f>
        <v>42200</v>
      </c>
      <c r="J22" s="18">
        <f>SUM(J5:J21)</f>
        <v>0</v>
      </c>
      <c r="K22" s="18">
        <f>SUM(K5:K21)</f>
        <v>49925.64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239475</v>
      </c>
      <c r="D25" s="19">
        <v>241665</v>
      </c>
      <c r="E25" s="20">
        <f>IF(C25="","",SUM(D25-C25))</f>
        <v>2190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6713</v>
      </c>
      <c r="D26" s="22"/>
      <c r="E26" s="21">
        <f>IF(C26="","",SUM(C26/E25))</f>
        <v>3.0652968036529682</v>
      </c>
      <c r="F26" s="1"/>
      <c r="G26" s="11" t="s">
        <v>26</v>
      </c>
      <c r="H26" s="12">
        <v>6713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7933</v>
      </c>
      <c r="D27" s="22"/>
      <c r="E27" s="23">
        <f>SUM(C27/E22)</f>
        <v>5.7852054510009937E-2</v>
      </c>
      <c r="F27" s="1"/>
      <c r="G27" s="11" t="s">
        <v>28</v>
      </c>
      <c r="H27" s="12">
        <v>670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550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7933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41067</v>
      </c>
      <c r="D36" s="1"/>
      <c r="E36" s="1"/>
      <c r="F36" s="1"/>
      <c r="G36" s="27" t="s">
        <v>32</v>
      </c>
      <c r="H36" s="16">
        <f>IF(H33="","",SUM(H22-H33))</f>
        <v>41067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42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7:B17"/>
    <mergeCell ref="A18:B18"/>
    <mergeCell ref="A4:B4"/>
    <mergeCell ref="A1:L1"/>
    <mergeCell ref="B2:C2"/>
    <mergeCell ref="E2:J2"/>
    <mergeCell ref="A3:E3"/>
    <mergeCell ref="G3:L3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9:B19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2022-09-12T07:08:46Z</cp:lastPrinted>
  <dcterms:created xsi:type="dcterms:W3CDTF">2022-08-24T05:29:34Z</dcterms:created>
  <dcterms:modified xsi:type="dcterms:W3CDTF">2022-09-12T15:12:14Z</dcterms:modified>
</cp:coreProperties>
</file>